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senko\Desktop\Годовой отчет 2025\"/>
    </mc:Choice>
  </mc:AlternateContent>
  <bookViews>
    <workbookView xWindow="0" yWindow="0" windowWidth="28800" windowHeight="11700" tabRatio="500"/>
  </bookViews>
  <sheets>
    <sheet name="Форма 1" sheetId="1" r:id="rId1"/>
    <sheet name="Лист1" sheetId="2" r:id="rId2"/>
  </sheets>
  <definedNames>
    <definedName name="_xlnm.Print_Area" localSheetId="0">'Форма 1'!$A$1:$W$28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3" i="2" l="1"/>
  <c r="N14" i="2" s="1"/>
  <c r="M10" i="2"/>
  <c r="L10" i="2"/>
  <c r="K10" i="2"/>
  <c r="J10" i="2"/>
  <c r="I10" i="2"/>
  <c r="H10" i="2"/>
  <c r="G10" i="2"/>
  <c r="W16" i="1"/>
  <c r="W14" i="1"/>
  <c r="W12" i="1"/>
  <c r="U18" i="1"/>
  <c r="U16" i="1"/>
  <c r="U14" i="1"/>
  <c r="U12" i="1"/>
  <c r="U10" i="1"/>
  <c r="U8" i="1"/>
  <c r="T18" i="1" l="1"/>
  <c r="T16" i="1"/>
  <c r="T14" i="1"/>
  <c r="T12" i="1"/>
  <c r="T10" i="1"/>
  <c r="T8" i="1" l="1"/>
  <c r="V18" i="1" l="1"/>
  <c r="W18" i="1" s="1"/>
  <c r="S18" i="1"/>
  <c r="R18" i="1"/>
  <c r="Q18" i="1"/>
  <c r="P18" i="1"/>
  <c r="V16" i="1"/>
  <c r="S16" i="1"/>
  <c r="R16" i="1"/>
  <c r="Q16" i="1"/>
  <c r="P16" i="1"/>
  <c r="V14" i="1"/>
  <c r="S14" i="1"/>
  <c r="R14" i="1"/>
  <c r="Q14" i="1"/>
  <c r="P14" i="1"/>
  <c r="V12" i="1"/>
  <c r="S12" i="1"/>
  <c r="R12" i="1"/>
  <c r="Q12" i="1"/>
  <c r="P12" i="1"/>
  <c r="V10" i="1"/>
  <c r="W10" i="1" s="1"/>
  <c r="S10" i="1"/>
  <c r="R10" i="1"/>
  <c r="Q10" i="1"/>
  <c r="P10" i="1"/>
  <c r="V8" i="1"/>
  <c r="W8" i="1" s="1"/>
  <c r="S8" i="1"/>
  <c r="R8" i="1"/>
  <c r="Q8" i="1"/>
  <c r="P8" i="1"/>
</calcChain>
</file>

<file path=xl/sharedStrings.xml><?xml version="1.0" encoding="utf-8"?>
<sst xmlns="http://schemas.openxmlformats.org/spreadsheetml/2006/main" count="25" uniqueCount="25">
  <si>
    <t>Форма 5</t>
  </si>
  <si>
    <t>Эффективность реализации муниципальной программы</t>
  </si>
  <si>
    <t>№ п/п</t>
  </si>
  <si>
    <t>Суммарная оценка степени достижения целевых показателей муниципальной программы (Эо), %</t>
  </si>
  <si>
    <t>Бюджетная эффективность реализации муниципальной программы (ССуз), %</t>
  </si>
  <si>
    <t>Эффективность реализации муниципальной программы (ЭРпр), %</t>
  </si>
  <si>
    <t>Итоговая эффективность реализации муниципальной программы (ИЭРпр), %</t>
  </si>
  <si>
    <t>Итого по программе</t>
  </si>
  <si>
    <t>1.</t>
  </si>
  <si>
    <t>Подпрограмма № 1 «Создание благоприятных условий для привлечения инвестиций 
и развития инновационной деятельности на территории города Ростова-на-Дону»</t>
  </si>
  <si>
    <t>2.</t>
  </si>
  <si>
    <t>Подпрограмма № 2 «Развитие субъектов малого и среднего предпринимательства в городе Ростове-на-Дону»</t>
  </si>
  <si>
    <t>3.</t>
  </si>
  <si>
    <t>Подпрограмма № 3 «Продвижение туристского потенциала города Ростова-на-Дону»</t>
  </si>
  <si>
    <t>4.</t>
  </si>
  <si>
    <t>Подпрограмма № 4 «Защита прав потребителей в городе Ростове-на-Дону»</t>
  </si>
  <si>
    <t>5.</t>
  </si>
  <si>
    <t>Подпрограмма № 5 «Обеспечение реализации муниципальной программы «Развитие экономики города Ростова-на-Дону»</t>
  </si>
  <si>
    <t>6.</t>
  </si>
  <si>
    <t>Владимир Викторович Лысенко</t>
  </si>
  <si>
    <t>(863) 240 71 56</t>
  </si>
  <si>
    <t xml:space="preserve">Директор Департамента экономики                                                             
города Ростова-на-Дону  </t>
  </si>
  <si>
    <t>Д.В. Полюбин</t>
  </si>
  <si>
    <r>
      <t xml:space="preserve"> </t>
    </r>
    <r>
      <rPr>
        <b/>
        <sz val="14"/>
        <color rgb="FF000000"/>
        <rFont val="Times New Roman"/>
        <family val="1"/>
        <charset val="204"/>
      </rPr>
      <t xml:space="preserve">«Развитие экономики города Ростова-на-Дону»
</t>
    </r>
    <r>
      <rPr>
        <sz val="14"/>
        <color rgb="FF000000"/>
        <rFont val="Times New Roman"/>
        <family val="1"/>
        <charset val="204"/>
      </rPr>
      <t>нарастающим итогом по состоянию на 31.12.2025</t>
    </r>
  </si>
  <si>
    <t>2019-2025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</si>
</sst>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abSelected="1" zoomScale="90" zoomScaleNormal="90" workbookViewId="0">
      <selection activeCell="K23" sqref="K23"/>
    </sheetView>
  </sheetViews>
  <sheetFormatPr defaultColWidth="8.7109375" defaultRowHeight="15" x14ac:dyDescent="0.25"/>
  <cols>
    <col min="1" max="1" width="5" customWidth="1"/>
    <col min="2" max="2" width="11" style="1" customWidth="1"/>
    <col min="3" max="3" width="10.85546875" style="1" customWidth="1"/>
    <col min="4" max="4" width="10.7109375" style="1" customWidth="1"/>
    <col min="5" max="8" width="12.42578125" style="1" customWidth="1"/>
    <col min="9" max="10" width="12" style="1" customWidth="1"/>
    <col min="11" max="11" width="10.28515625" style="1" customWidth="1"/>
    <col min="12" max="15" width="11.42578125" style="1" customWidth="1"/>
    <col min="16" max="16" width="13.28515625" style="1" customWidth="1"/>
    <col min="17" max="17" width="12.7109375" style="1" customWidth="1"/>
    <col min="18" max="22" width="13.85546875" style="1" customWidth="1"/>
    <col min="23" max="23" width="24.7109375" customWidth="1"/>
    <col min="24" max="24" width="5.140625" customWidth="1"/>
    <col min="25" max="25" width="7.42578125" customWidth="1"/>
    <col min="26" max="26" width="7" customWidth="1"/>
    <col min="27" max="27" width="5.5703125" customWidth="1"/>
    <col min="28" max="29" width="6.7109375" customWidth="1"/>
  </cols>
  <sheetData>
    <row r="1" spans="1:29" ht="15.75" x14ac:dyDescent="0.25">
      <c r="W1" s="2" t="s">
        <v>0</v>
      </c>
    </row>
    <row r="2" spans="1:29" ht="24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9" ht="36" customHeight="1" x14ac:dyDescent="0.3">
      <c r="A3" s="22" t="s">
        <v>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9" ht="12.7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9" ht="59.25" customHeight="1" x14ac:dyDescent="0.25">
      <c r="A5" s="4" t="s">
        <v>2</v>
      </c>
      <c r="B5" s="23" t="s">
        <v>3</v>
      </c>
      <c r="C5" s="23"/>
      <c r="D5" s="23"/>
      <c r="E5" s="23"/>
      <c r="F5" s="23"/>
      <c r="G5" s="23"/>
      <c r="H5" s="23"/>
      <c r="I5" s="23" t="s">
        <v>4</v>
      </c>
      <c r="J5" s="23"/>
      <c r="K5" s="23"/>
      <c r="L5" s="23"/>
      <c r="M5" s="23"/>
      <c r="N5" s="23"/>
      <c r="O5" s="23"/>
      <c r="P5" s="23" t="s">
        <v>5</v>
      </c>
      <c r="Q5" s="23"/>
      <c r="R5" s="23"/>
      <c r="S5" s="23"/>
      <c r="T5" s="23"/>
      <c r="U5" s="23"/>
      <c r="V5" s="23"/>
      <c r="W5" s="4" t="s">
        <v>6</v>
      </c>
    </row>
    <row r="6" spans="1:29" ht="16.5" customHeight="1" x14ac:dyDescent="0.25">
      <c r="A6" s="4"/>
      <c r="B6" s="5">
        <v>2019</v>
      </c>
      <c r="C6" s="5">
        <v>2020</v>
      </c>
      <c r="D6" s="5">
        <v>2021</v>
      </c>
      <c r="E6" s="5">
        <v>2022</v>
      </c>
      <c r="F6" s="7">
        <v>2023</v>
      </c>
      <c r="G6" s="7">
        <v>2024</v>
      </c>
      <c r="H6" s="5">
        <v>2025</v>
      </c>
      <c r="I6" s="5">
        <v>2019</v>
      </c>
      <c r="J6" s="5">
        <v>2020</v>
      </c>
      <c r="K6" s="5">
        <v>2021</v>
      </c>
      <c r="L6" s="5">
        <v>2022</v>
      </c>
      <c r="M6" s="7">
        <v>2023</v>
      </c>
      <c r="N6" s="7">
        <v>2024</v>
      </c>
      <c r="O6" s="5">
        <v>2025</v>
      </c>
      <c r="P6" s="5">
        <v>2019</v>
      </c>
      <c r="Q6" s="5">
        <v>2020</v>
      </c>
      <c r="R6" s="5">
        <v>2021</v>
      </c>
      <c r="S6" s="5">
        <v>2022</v>
      </c>
      <c r="T6" s="7">
        <v>2023</v>
      </c>
      <c r="U6" s="7">
        <v>2024</v>
      </c>
      <c r="V6" s="5">
        <v>2025</v>
      </c>
      <c r="W6" s="5" t="s">
        <v>24</v>
      </c>
    </row>
    <row r="7" spans="1:29" ht="16.5" customHeight="1" x14ac:dyDescent="0.25">
      <c r="A7" s="24" t="s">
        <v>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5"/>
      <c r="Z7" s="25"/>
      <c r="AA7" s="6"/>
      <c r="AB7" s="25"/>
      <c r="AC7" s="25"/>
    </row>
    <row r="8" spans="1:29" ht="19.5" customHeight="1" x14ac:dyDescent="0.25">
      <c r="A8" s="7" t="s">
        <v>8</v>
      </c>
      <c r="B8" s="7">
        <v>97</v>
      </c>
      <c r="C8" s="7">
        <v>90.1</v>
      </c>
      <c r="D8" s="7">
        <v>97.1</v>
      </c>
      <c r="E8" s="7">
        <v>99.6</v>
      </c>
      <c r="F8" s="7">
        <v>96.1</v>
      </c>
      <c r="G8" s="7">
        <v>99.6</v>
      </c>
      <c r="H8" s="7">
        <v>100</v>
      </c>
      <c r="I8" s="7">
        <v>100</v>
      </c>
      <c r="J8" s="7">
        <v>99.5</v>
      </c>
      <c r="K8" s="7">
        <v>99.6</v>
      </c>
      <c r="L8" s="7">
        <v>100</v>
      </c>
      <c r="M8" s="7">
        <v>100</v>
      </c>
      <c r="N8" s="7">
        <v>99.6</v>
      </c>
      <c r="O8" s="7">
        <v>100</v>
      </c>
      <c r="P8" s="7">
        <f t="shared" ref="P8:U8" si="0">B8*0.5+I8*0.5</f>
        <v>98.5</v>
      </c>
      <c r="Q8" s="7">
        <f t="shared" si="0"/>
        <v>94.8</v>
      </c>
      <c r="R8" s="10">
        <f t="shared" si="0"/>
        <v>98.35</v>
      </c>
      <c r="S8" s="7">
        <f t="shared" si="0"/>
        <v>99.8</v>
      </c>
      <c r="T8" s="10">
        <f t="shared" si="0"/>
        <v>98.05</v>
      </c>
      <c r="U8" s="10">
        <f t="shared" si="0"/>
        <v>99.6</v>
      </c>
      <c r="V8" s="10">
        <f t="shared" ref="V8" si="1">H8*0.5+O8*0.5</f>
        <v>100</v>
      </c>
      <c r="W8" s="8">
        <f>SUM(P8:V8)/7</f>
        <v>98.44285714285715</v>
      </c>
      <c r="Y8" s="9"/>
      <c r="AB8" s="9"/>
    </row>
    <row r="9" spans="1:29" ht="30.75" customHeight="1" x14ac:dyDescent="0.25">
      <c r="A9" s="24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Y9" s="9"/>
      <c r="AB9" s="9"/>
    </row>
    <row r="10" spans="1:29" ht="19.5" customHeight="1" x14ac:dyDescent="0.25">
      <c r="A10" s="7" t="s">
        <v>10</v>
      </c>
      <c r="B10" s="7">
        <v>91.2</v>
      </c>
      <c r="C10" s="7">
        <v>84.7</v>
      </c>
      <c r="D10" s="7">
        <v>100</v>
      </c>
      <c r="E10" s="7">
        <v>100</v>
      </c>
      <c r="F10" s="7">
        <v>92.3</v>
      </c>
      <c r="G10" s="7">
        <v>99.4</v>
      </c>
      <c r="H10" s="7">
        <v>100</v>
      </c>
      <c r="I10" s="7">
        <v>100</v>
      </c>
      <c r="J10" s="7">
        <v>100</v>
      </c>
      <c r="K10" s="7">
        <v>100</v>
      </c>
      <c r="L10" s="7">
        <v>99.8</v>
      </c>
      <c r="M10" s="7">
        <v>100</v>
      </c>
      <c r="N10" s="7">
        <v>94.3</v>
      </c>
      <c r="O10" s="7">
        <v>100</v>
      </c>
      <c r="P10" s="7">
        <f t="shared" ref="P10:V10" si="2">B10*0.5+I10*0.5</f>
        <v>95.6</v>
      </c>
      <c r="Q10" s="10">
        <f t="shared" si="2"/>
        <v>92.35</v>
      </c>
      <c r="R10" s="7">
        <f t="shared" si="2"/>
        <v>100</v>
      </c>
      <c r="S10" s="7">
        <f t="shared" si="2"/>
        <v>99.9</v>
      </c>
      <c r="T10" s="10">
        <f t="shared" si="2"/>
        <v>96.15</v>
      </c>
      <c r="U10" s="10">
        <f t="shared" si="2"/>
        <v>96.85</v>
      </c>
      <c r="V10" s="10">
        <f t="shared" si="2"/>
        <v>100</v>
      </c>
      <c r="W10" s="8">
        <f>SUM(P10:V10)/7</f>
        <v>97.26428571428572</v>
      </c>
      <c r="Y10" s="9"/>
      <c r="AB10" s="9"/>
    </row>
    <row r="11" spans="1:29" ht="19.5" customHeight="1" x14ac:dyDescent="0.25">
      <c r="A11" s="24" t="s">
        <v>11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Y11" s="9"/>
      <c r="AB11" s="9"/>
    </row>
    <row r="12" spans="1:29" ht="19.5" customHeight="1" x14ac:dyDescent="0.25">
      <c r="A12" s="7" t="s">
        <v>12</v>
      </c>
      <c r="B12" s="7">
        <v>98</v>
      </c>
      <c r="C12" s="7">
        <v>94.3</v>
      </c>
      <c r="D12" s="7">
        <v>96.5</v>
      </c>
      <c r="E12" s="7">
        <v>99.7</v>
      </c>
      <c r="F12" s="7">
        <v>100</v>
      </c>
      <c r="G12" s="7">
        <v>100</v>
      </c>
      <c r="H12" s="7">
        <v>100</v>
      </c>
      <c r="I12" s="7">
        <v>100</v>
      </c>
      <c r="J12" s="7">
        <v>100</v>
      </c>
      <c r="K12" s="7">
        <v>100</v>
      </c>
      <c r="L12" s="7">
        <v>100</v>
      </c>
      <c r="M12" s="7">
        <v>100</v>
      </c>
      <c r="N12" s="7">
        <v>100</v>
      </c>
      <c r="O12" s="7">
        <v>100</v>
      </c>
      <c r="P12" s="7">
        <f t="shared" ref="P12:V12" si="3">B12*0.5+I12*0.5</f>
        <v>99</v>
      </c>
      <c r="Q12" s="10">
        <f t="shared" si="3"/>
        <v>97.15</v>
      </c>
      <c r="R12" s="10">
        <f t="shared" si="3"/>
        <v>98.25</v>
      </c>
      <c r="S12" s="10">
        <f t="shared" si="3"/>
        <v>99.85</v>
      </c>
      <c r="T12" s="10">
        <f t="shared" si="3"/>
        <v>100</v>
      </c>
      <c r="U12" s="10">
        <f t="shared" si="3"/>
        <v>100</v>
      </c>
      <c r="V12" s="10">
        <f t="shared" si="3"/>
        <v>100</v>
      </c>
      <c r="W12" s="8">
        <f>SUM(P12:V12)/7</f>
        <v>99.178571428571431</v>
      </c>
    </row>
    <row r="13" spans="1:29" ht="19.5" customHeight="1" x14ac:dyDescent="0.25">
      <c r="A13" s="24" t="s">
        <v>13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9" ht="19.5" customHeight="1" x14ac:dyDescent="0.25">
      <c r="A14" s="5" t="s">
        <v>14</v>
      </c>
      <c r="B14" s="5">
        <v>100</v>
      </c>
      <c r="C14" s="5">
        <v>77.7</v>
      </c>
      <c r="D14" s="5">
        <v>82.3</v>
      </c>
      <c r="E14" s="5">
        <v>100</v>
      </c>
      <c r="F14" s="7">
        <v>90.3</v>
      </c>
      <c r="G14" s="7">
        <v>100</v>
      </c>
      <c r="H14" s="5">
        <v>100</v>
      </c>
      <c r="I14" s="5">
        <v>100</v>
      </c>
      <c r="J14" s="5">
        <v>96.5</v>
      </c>
      <c r="K14" s="5">
        <v>95.9</v>
      </c>
      <c r="L14" s="5">
        <v>100</v>
      </c>
      <c r="M14" s="7">
        <v>100</v>
      </c>
      <c r="N14" s="7">
        <v>100</v>
      </c>
      <c r="O14" s="5">
        <v>100</v>
      </c>
      <c r="P14" s="5">
        <f t="shared" ref="P14:V14" si="4">B14*0.5+I14*0.5</f>
        <v>100</v>
      </c>
      <c r="Q14" s="5">
        <f t="shared" si="4"/>
        <v>87.1</v>
      </c>
      <c r="R14" s="5">
        <f t="shared" si="4"/>
        <v>89.1</v>
      </c>
      <c r="S14" s="5">
        <f t="shared" si="4"/>
        <v>100</v>
      </c>
      <c r="T14" s="10">
        <f t="shared" si="4"/>
        <v>95.15</v>
      </c>
      <c r="U14" s="10">
        <f t="shared" si="4"/>
        <v>100</v>
      </c>
      <c r="V14" s="10">
        <f t="shared" si="4"/>
        <v>100</v>
      </c>
      <c r="W14" s="10">
        <f>SUM(P14:V14)/7</f>
        <v>95.907142857142858</v>
      </c>
    </row>
    <row r="15" spans="1:29" ht="19.5" customHeight="1" x14ac:dyDescent="0.25">
      <c r="A15" s="24" t="s">
        <v>15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9" ht="19.5" customHeight="1" x14ac:dyDescent="0.25">
      <c r="A16" s="5" t="s">
        <v>16</v>
      </c>
      <c r="B16" s="5">
        <v>100</v>
      </c>
      <c r="C16" s="5">
        <v>92.9</v>
      </c>
      <c r="D16" s="5">
        <v>100</v>
      </c>
      <c r="E16" s="5">
        <v>100</v>
      </c>
      <c r="F16" s="7">
        <v>100</v>
      </c>
      <c r="G16" s="7">
        <v>100</v>
      </c>
      <c r="H16" s="5">
        <v>100</v>
      </c>
      <c r="I16" s="5">
        <v>100</v>
      </c>
      <c r="J16" s="5">
        <v>96.5</v>
      </c>
      <c r="K16" s="5">
        <v>100</v>
      </c>
      <c r="L16" s="5">
        <v>100</v>
      </c>
      <c r="M16" s="7">
        <v>100</v>
      </c>
      <c r="N16" s="7">
        <v>100</v>
      </c>
      <c r="O16" s="5">
        <v>100</v>
      </c>
      <c r="P16" s="5">
        <f t="shared" ref="P16:V16" si="5">B16*0.5+I16*0.5</f>
        <v>100</v>
      </c>
      <c r="Q16" s="5">
        <f t="shared" si="5"/>
        <v>94.7</v>
      </c>
      <c r="R16" s="5">
        <f t="shared" si="5"/>
        <v>100</v>
      </c>
      <c r="S16" s="5">
        <f t="shared" si="5"/>
        <v>100</v>
      </c>
      <c r="T16" s="10">
        <f t="shared" si="5"/>
        <v>100</v>
      </c>
      <c r="U16" s="10">
        <f t="shared" si="5"/>
        <v>100</v>
      </c>
      <c r="V16" s="10">
        <f t="shared" si="5"/>
        <v>100</v>
      </c>
      <c r="W16" s="10">
        <f>SUM(P16:V16)/7</f>
        <v>99.242857142857147</v>
      </c>
    </row>
    <row r="17" spans="1:28" ht="19.5" customHeight="1" x14ac:dyDescent="0.25">
      <c r="A17" s="24" t="s">
        <v>17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8" ht="19.5" customHeight="1" x14ac:dyDescent="0.25">
      <c r="A18" s="5" t="s">
        <v>18</v>
      </c>
      <c r="B18" s="5">
        <v>100</v>
      </c>
      <c r="C18" s="5">
        <v>100</v>
      </c>
      <c r="D18" s="5">
        <v>100</v>
      </c>
      <c r="E18" s="5">
        <v>100</v>
      </c>
      <c r="F18" s="7">
        <v>100</v>
      </c>
      <c r="G18" s="7">
        <v>100</v>
      </c>
      <c r="H18" s="5">
        <v>100</v>
      </c>
      <c r="I18" s="5">
        <v>100</v>
      </c>
      <c r="J18" s="5">
        <v>99.7</v>
      </c>
      <c r="K18" s="5">
        <v>100</v>
      </c>
      <c r="L18" s="5">
        <v>100</v>
      </c>
      <c r="M18" s="7">
        <v>100</v>
      </c>
      <c r="N18" s="7">
        <v>99.9</v>
      </c>
      <c r="O18" s="5">
        <v>100</v>
      </c>
      <c r="P18" s="5">
        <f t="shared" ref="P18:V18" si="6">B18*0.5+I18*0.5</f>
        <v>100</v>
      </c>
      <c r="Q18" s="10">
        <f t="shared" si="6"/>
        <v>99.85</v>
      </c>
      <c r="R18" s="5">
        <f t="shared" si="6"/>
        <v>100</v>
      </c>
      <c r="S18" s="5">
        <f t="shared" si="6"/>
        <v>100</v>
      </c>
      <c r="T18" s="10">
        <f t="shared" si="6"/>
        <v>100</v>
      </c>
      <c r="U18" s="10">
        <f t="shared" si="6"/>
        <v>99.95</v>
      </c>
      <c r="V18" s="10">
        <f t="shared" si="6"/>
        <v>100</v>
      </c>
      <c r="W18" s="10">
        <f>SUM(P18:V18)/7</f>
        <v>99.971428571428575</v>
      </c>
    </row>
    <row r="19" spans="1:28" ht="19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2"/>
    </row>
    <row r="20" spans="1:28" ht="15.75" x14ac:dyDescent="0.25">
      <c r="A20" s="13"/>
      <c r="B20" s="14"/>
      <c r="I20" s="11"/>
      <c r="J20" s="11"/>
      <c r="K20" s="11"/>
      <c r="L20" s="11"/>
      <c r="M20" s="11"/>
      <c r="N20" s="11"/>
      <c r="O20" s="11"/>
    </row>
    <row r="21" spans="1:28" ht="37.5" customHeight="1" x14ac:dyDescent="0.3">
      <c r="A21" s="26" t="s">
        <v>21</v>
      </c>
      <c r="B21" s="26"/>
      <c r="C21" s="26"/>
      <c r="D21" s="26"/>
      <c r="E21" s="26"/>
      <c r="F21" s="26"/>
      <c r="G21" s="26"/>
      <c r="H21" s="26"/>
      <c r="I21" s="26"/>
      <c r="J21" s="11"/>
      <c r="K21" s="15"/>
      <c r="L21" s="15"/>
      <c r="M21" s="15"/>
      <c r="N21" s="15"/>
      <c r="O21" s="15"/>
      <c r="P21" s="16"/>
      <c r="Q21" s="17"/>
      <c r="R21" s="27" t="s">
        <v>22</v>
      </c>
      <c r="S21" s="27"/>
      <c r="T21" s="27"/>
      <c r="U21" s="27"/>
      <c r="V21" s="27"/>
      <c r="W21" s="27"/>
    </row>
    <row r="22" spans="1:28" ht="37.5" customHeight="1" x14ac:dyDescent="0.3">
      <c r="A22" s="19"/>
      <c r="B22" s="19"/>
      <c r="C22" s="19"/>
      <c r="D22" s="19"/>
      <c r="E22" s="19"/>
      <c r="F22" s="19"/>
      <c r="G22" s="19"/>
      <c r="H22" s="19"/>
      <c r="I22" s="19"/>
      <c r="J22" s="11"/>
      <c r="K22" s="28"/>
      <c r="L22" s="28"/>
      <c r="M22" s="28"/>
      <c r="N22" s="28"/>
      <c r="O22" s="28"/>
      <c r="P22" s="29"/>
      <c r="Q22" s="30"/>
      <c r="R22" s="20"/>
      <c r="S22" s="20"/>
      <c r="T22" s="20"/>
      <c r="U22" s="20"/>
      <c r="V22" s="20"/>
      <c r="W22" s="20"/>
    </row>
    <row r="23" spans="1:28" ht="37.5" customHeight="1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1"/>
      <c r="K23" s="28"/>
      <c r="L23" s="28"/>
      <c r="M23" s="28"/>
      <c r="N23" s="28"/>
      <c r="O23" s="28"/>
      <c r="P23" s="29"/>
      <c r="Q23" s="30"/>
      <c r="R23" s="20"/>
      <c r="S23" s="20"/>
      <c r="T23" s="20"/>
      <c r="U23" s="20"/>
      <c r="V23" s="20"/>
      <c r="W23" s="20"/>
    </row>
    <row r="24" spans="1:28" ht="37.5" customHeigh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1"/>
      <c r="K24" s="28"/>
      <c r="L24" s="28"/>
      <c r="M24" s="28"/>
      <c r="N24" s="28"/>
      <c r="O24" s="28"/>
      <c r="P24" s="29"/>
      <c r="Q24" s="30"/>
      <c r="R24" s="20"/>
      <c r="S24" s="20"/>
      <c r="T24" s="20"/>
      <c r="U24" s="20"/>
      <c r="V24" s="20"/>
      <c r="W24" s="20"/>
    </row>
    <row r="25" spans="1:28" ht="37.5" customHeight="1" x14ac:dyDescent="0.3">
      <c r="A25" s="19"/>
      <c r="B25" s="19"/>
      <c r="C25" s="19"/>
      <c r="D25" s="19"/>
      <c r="E25" s="19"/>
      <c r="F25" s="19"/>
      <c r="G25" s="19"/>
      <c r="H25" s="19"/>
      <c r="I25" s="19"/>
      <c r="J25" s="11"/>
      <c r="K25" s="28"/>
      <c r="L25" s="28"/>
      <c r="M25" s="28"/>
      <c r="N25" s="28"/>
      <c r="O25" s="28"/>
      <c r="P25" s="29"/>
      <c r="Q25" s="30"/>
      <c r="R25" s="20"/>
      <c r="S25" s="20"/>
      <c r="T25" s="20"/>
      <c r="U25" s="20"/>
      <c r="V25" s="20"/>
      <c r="W25" s="20"/>
    </row>
    <row r="26" spans="1:28" ht="58.5" customHeight="1" x14ac:dyDescent="0.3">
      <c r="A26" s="18"/>
      <c r="I26" s="11"/>
      <c r="J26" s="11"/>
      <c r="K26" s="11"/>
      <c r="L26" s="11"/>
      <c r="M26" s="11"/>
      <c r="N26" s="11"/>
      <c r="O26" s="11"/>
    </row>
    <row r="27" spans="1:28" x14ac:dyDescent="0.25">
      <c r="A27" s="13" t="s">
        <v>19</v>
      </c>
      <c r="B27" s="13"/>
    </row>
    <row r="28" spans="1:28" x14ac:dyDescent="0.25">
      <c r="A28" s="13" t="s">
        <v>20</v>
      </c>
      <c r="B28" s="14"/>
    </row>
    <row r="29" spans="1:28" x14ac:dyDescent="0.25">
      <c r="A29" s="13"/>
      <c r="B29" s="14"/>
    </row>
    <row r="30" spans="1:28" x14ac:dyDescent="0.25">
      <c r="Y30" s="9"/>
      <c r="Z30" s="9"/>
      <c r="AA30" s="9"/>
      <c r="AB30" s="9"/>
    </row>
  </sheetData>
  <mergeCells count="15">
    <mergeCell ref="A13:W13"/>
    <mergeCell ref="A15:W15"/>
    <mergeCell ref="A17:W17"/>
    <mergeCell ref="A21:I21"/>
    <mergeCell ref="R21:W21"/>
    <mergeCell ref="A7:W7"/>
    <mergeCell ref="Y7:Z7"/>
    <mergeCell ref="AB7:AC7"/>
    <mergeCell ref="A9:W9"/>
    <mergeCell ref="A11:W11"/>
    <mergeCell ref="A2:W2"/>
    <mergeCell ref="A3:W3"/>
    <mergeCell ref="B5:H5"/>
    <mergeCell ref="I5:O5"/>
    <mergeCell ref="P5:V5"/>
  </mergeCells>
  <pageMargins left="0.51181102362204722" right="0.51181102362204722" top="0.74803149606299213" bottom="0.55118110236220474" header="0.51181102362204722" footer="0.51181102362204722"/>
  <pageSetup paperSize="9" scale="4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0:N14"/>
  <sheetViews>
    <sheetView workbookViewId="0">
      <selection activeCell="S17" sqref="S17"/>
    </sheetView>
  </sheetViews>
  <sheetFormatPr defaultRowHeight="15" x14ac:dyDescent="0.25"/>
  <sheetData>
    <row r="10" spans="7:14" ht="15.75" x14ac:dyDescent="0.25">
      <c r="G10" s="7" t="e">
        <f>#REF!*0.5+#REF!*0.5</f>
        <v>#REF!</v>
      </c>
      <c r="H10" s="7" t="e">
        <f>#REF!*0.5+A10*0.5</f>
        <v>#REF!</v>
      </c>
      <c r="I10" s="10" t="e">
        <f>#REF!*0.5+B10*0.5</f>
        <v>#REF!</v>
      </c>
      <c r="J10" s="7" t="e">
        <f>#REF!*0.5+C10*0.5</f>
        <v>#REF!</v>
      </c>
      <c r="K10" s="10" t="e">
        <f>#REF!*0.5+D10*0.5</f>
        <v>#REF!</v>
      </c>
      <c r="L10" s="10" t="e">
        <f>#REF!*0.5+E10*0.5</f>
        <v>#REF!</v>
      </c>
      <c r="M10" s="10" t="e">
        <f t="shared" ref="M10" si="0">#REF!*0.5+F10*0.5</f>
        <v>#REF!</v>
      </c>
    </row>
    <row r="13" spans="7:14" x14ac:dyDescent="0.25">
      <c r="G13">
        <v>98.5</v>
      </c>
      <c r="H13">
        <v>94.8</v>
      </c>
      <c r="I13">
        <v>98.35</v>
      </c>
      <c r="J13">
        <v>99.8</v>
      </c>
      <c r="K13">
        <v>98.05</v>
      </c>
      <c r="L13">
        <v>9.6999999999999993</v>
      </c>
      <c r="M13">
        <v>100</v>
      </c>
      <c r="N13">
        <f>SUM(G13:M13)</f>
        <v>599.20000000000005</v>
      </c>
    </row>
    <row r="14" spans="7:14" x14ac:dyDescent="0.25">
      <c r="N14">
        <f>N13/7</f>
        <v>85.600000000000009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1</vt:lpstr>
      <vt:lpstr>Лист1</vt:lpstr>
      <vt:lpstr>'Форма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Солопова Татьяна Ивановна</dc:creator>
  <dc:description/>
  <cp:lastModifiedBy>Лысенко Владимир Викторович</cp:lastModifiedBy>
  <cp:revision>3</cp:revision>
  <cp:lastPrinted>2026-02-02T09:24:32Z</cp:lastPrinted>
  <dcterms:created xsi:type="dcterms:W3CDTF">2006-09-16T00:00:00Z</dcterms:created>
  <dcterms:modified xsi:type="dcterms:W3CDTF">2026-02-02T10:26:34Z</dcterms:modified>
  <dc:language>ru-RU</dc:language>
</cp:coreProperties>
</file>